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withamdrainageboard.sharepoint.com/sites/SharePoint/Documents/Corporate/TENDERS/NEL/Mowing Contract/Maintenance Contract 2027-2032/"/>
    </mc:Choice>
  </mc:AlternateContent>
  <xr:revisionPtr revIDLastSave="2" documentId="13_ncr:1_{E0750394-03CE-4EF3-AD17-C6D4BEF0B011}" xr6:coauthVersionLast="47" xr6:coauthVersionMax="47" xr10:uidLastSave="{D5632420-44FD-4B6B-8EBB-9017D667FC9A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1" l="1"/>
  <c r="J51" i="1" s="1"/>
  <c r="H86" i="1"/>
  <c r="J86" i="1" s="1"/>
  <c r="J102" i="1" l="1"/>
  <c r="H91" i="1"/>
  <c r="J91" i="1" s="1"/>
  <c r="H90" i="1"/>
  <c r="J90" i="1" s="1"/>
  <c r="H89" i="1"/>
  <c r="J89" i="1" s="1"/>
  <c r="H88" i="1"/>
  <c r="J88" i="1" s="1"/>
  <c r="H87" i="1"/>
  <c r="J87" i="1" s="1"/>
  <c r="H85" i="1"/>
  <c r="J85" i="1" s="1"/>
  <c r="H84" i="1"/>
  <c r="J84" i="1" s="1"/>
  <c r="H83" i="1"/>
  <c r="H82" i="1"/>
  <c r="H81" i="1"/>
  <c r="J81" i="1" s="1"/>
  <c r="H80" i="1"/>
  <c r="J80" i="1" s="1"/>
  <c r="H79" i="1"/>
  <c r="J79" i="1" s="1"/>
  <c r="H78" i="1"/>
  <c r="J78" i="1" s="1"/>
  <c r="H77" i="1"/>
  <c r="J77" i="1" s="1"/>
  <c r="H76" i="1"/>
  <c r="J76" i="1" s="1"/>
  <c r="H75" i="1"/>
  <c r="J75" i="1" s="1"/>
  <c r="H74" i="1"/>
  <c r="J74" i="1" s="1"/>
  <c r="H73" i="1"/>
  <c r="J73" i="1" s="1"/>
  <c r="H72" i="1"/>
  <c r="J72" i="1" s="1"/>
  <c r="H68" i="1"/>
  <c r="H67" i="1"/>
  <c r="H66" i="1"/>
  <c r="J66" i="1" s="1"/>
  <c r="H63" i="1"/>
  <c r="J63" i="1" s="1"/>
  <c r="H60" i="1"/>
  <c r="J60" i="1" s="1"/>
  <c r="H59" i="1"/>
  <c r="J59" i="1" s="1"/>
  <c r="H65" i="1"/>
  <c r="J65" i="1" s="1"/>
  <c r="H64" i="1"/>
  <c r="J64" i="1" s="1"/>
  <c r="H62" i="1"/>
  <c r="J62" i="1" s="1"/>
  <c r="H61" i="1"/>
  <c r="J61" i="1" s="1"/>
  <c r="H58" i="1"/>
  <c r="J58" i="1" s="1"/>
  <c r="H57" i="1"/>
  <c r="J57" i="1" s="1"/>
  <c r="H56" i="1"/>
  <c r="J56" i="1" s="1"/>
  <c r="H55" i="1"/>
  <c r="J55" i="1" s="1"/>
  <c r="H54" i="1"/>
  <c r="J54" i="1" s="1"/>
  <c r="H53" i="1"/>
  <c r="J53" i="1" s="1"/>
  <c r="H52" i="1"/>
  <c r="J52" i="1" s="1"/>
  <c r="H50" i="1"/>
  <c r="J50" i="1" s="1"/>
  <c r="H49" i="1"/>
  <c r="J49" i="1" s="1"/>
  <c r="H48" i="1"/>
  <c r="J48" i="1" s="1"/>
  <c r="H47" i="1"/>
  <c r="J47" i="1" s="1"/>
  <c r="H46" i="1"/>
  <c r="J46" i="1" s="1"/>
  <c r="H45" i="1"/>
  <c r="J45" i="1" s="1"/>
  <c r="H44" i="1"/>
  <c r="J44" i="1" s="1"/>
  <c r="H43" i="1"/>
  <c r="J43" i="1" s="1"/>
  <c r="H42" i="1"/>
  <c r="J42" i="1" s="1"/>
  <c r="H41" i="1"/>
  <c r="J41" i="1" s="1"/>
  <c r="H40" i="1"/>
  <c r="J40" i="1" s="1"/>
  <c r="H39" i="1"/>
  <c r="J39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18" i="1"/>
  <c r="J18" i="1" s="1"/>
  <c r="J83" i="1"/>
  <c r="J82" i="1"/>
  <c r="J68" i="1"/>
  <c r="J67" i="1"/>
  <c r="F92" i="1"/>
  <c r="F70" i="1"/>
  <c r="F37" i="1"/>
  <c r="J92" i="1" l="1"/>
  <c r="J70" i="1"/>
  <c r="F94" i="1"/>
  <c r="F95" i="1" s="1"/>
  <c r="J37" i="1"/>
  <c r="J94" i="1" l="1"/>
  <c r="J104" i="1" s="1"/>
</calcChain>
</file>

<file path=xl/sharedStrings.xml><?xml version="1.0" encoding="utf-8"?>
<sst xmlns="http://schemas.openxmlformats.org/spreadsheetml/2006/main" count="358" uniqueCount="231">
  <si>
    <t>ANNEX A</t>
  </si>
  <si>
    <t>NORTH EAST LINDSEY DRAINAGE BOARD</t>
  </si>
  <si>
    <t>MOWING &amp; MAINTENANCE CONTRACT</t>
  </si>
  <si>
    <t>01/04/2027 – 31/03/2032 (31/03/2034)</t>
  </si>
  <si>
    <t>BILLS OF QUANTITIES</t>
  </si>
  <si>
    <t>Please enter Company Name here</t>
  </si>
  <si>
    <r>
      <t xml:space="preserve">Please ensure the schedule below is </t>
    </r>
    <r>
      <rPr>
        <b/>
        <u/>
        <sz val="14"/>
        <color theme="1"/>
        <rFont val="Calibri"/>
        <family val="2"/>
        <scheme val="minor"/>
      </rPr>
      <t xml:space="preserve">FULLY </t>
    </r>
    <r>
      <rPr>
        <sz val="14"/>
        <color theme="1"/>
        <rFont val="Calibri"/>
        <family val="2"/>
        <scheme val="minor"/>
      </rPr>
      <t xml:space="preserve">completed.  </t>
    </r>
  </si>
  <si>
    <t>Please enter a standard rate per metre here</t>
  </si>
  <si>
    <t>OR</t>
  </si>
  <si>
    <t>Please enter an individual rate per drain</t>
  </si>
  <si>
    <t>Drain Name</t>
  </si>
  <si>
    <t>BILL</t>
  </si>
  <si>
    <t>Drain Length
m</t>
  </si>
  <si>
    <t xml:space="preserve">Standard Rate </t>
  </si>
  <si>
    <t>Specific Rate per Drain</t>
  </si>
  <si>
    <t>Tender Cost</t>
  </si>
  <si>
    <t>BILL A - SOUTHERN</t>
  </si>
  <si>
    <t>201A</t>
  </si>
  <si>
    <t>1A</t>
  </si>
  <si>
    <t>Little Buck Beck Branch 1</t>
  </si>
  <si>
    <t>A</t>
  </si>
  <si>
    <t>201B</t>
  </si>
  <si>
    <t>1B</t>
  </si>
  <si>
    <t>Little Buck Beck Branch 2</t>
  </si>
  <si>
    <t>201C</t>
  </si>
  <si>
    <t>1C</t>
  </si>
  <si>
    <t>Little Buck Beck Branch 3</t>
  </si>
  <si>
    <t>201D</t>
  </si>
  <si>
    <t>1D</t>
  </si>
  <si>
    <t>Little Buck Beck Branch 4</t>
  </si>
  <si>
    <t>201E</t>
  </si>
  <si>
    <t>1E</t>
  </si>
  <si>
    <t>Little Buck Beck Branch 5</t>
  </si>
  <si>
    <t>202A</t>
  </si>
  <si>
    <t>2A</t>
  </si>
  <si>
    <t>Little Beck</t>
  </si>
  <si>
    <t>203A</t>
  </si>
  <si>
    <t>3A</t>
  </si>
  <si>
    <t>Team Gate Drain</t>
  </si>
  <si>
    <t>203B</t>
  </si>
  <si>
    <t>3B</t>
  </si>
  <si>
    <t>Laceby Beck</t>
  </si>
  <si>
    <t>Mawmbridge Drain</t>
  </si>
  <si>
    <t>204A</t>
  </si>
  <si>
    <t>4A</t>
  </si>
  <si>
    <t>Mawmbridge Drain Branch 1</t>
  </si>
  <si>
    <t>204B</t>
  </si>
  <si>
    <t>4B</t>
  </si>
  <si>
    <t>Mawmbridge Drain Branch 2</t>
  </si>
  <si>
    <t>204C</t>
  </si>
  <si>
    <t>4C</t>
  </si>
  <si>
    <t>Mawmbridge Drain Branch 3</t>
  </si>
  <si>
    <t>205A</t>
  </si>
  <si>
    <t>5A</t>
  </si>
  <si>
    <t>Old Fleet Drain</t>
  </si>
  <si>
    <t>Middle Drain</t>
  </si>
  <si>
    <t>206A</t>
  </si>
  <si>
    <t>6A</t>
  </si>
  <si>
    <t>Middle Drain Branch 1</t>
  </si>
  <si>
    <t>206B</t>
  </si>
  <si>
    <t>6B</t>
  </si>
  <si>
    <t>Middle Drain Branch 2</t>
  </si>
  <si>
    <t>206C</t>
  </si>
  <si>
    <t>6C</t>
  </si>
  <si>
    <t>Middle Drain Branch 3</t>
  </si>
  <si>
    <t>206D</t>
  </si>
  <si>
    <t>6D</t>
  </si>
  <si>
    <t>Middle Drain Branch 4</t>
  </si>
  <si>
    <t>206E</t>
  </si>
  <si>
    <t>6E</t>
  </si>
  <si>
    <t>Middle Drain Branch 5</t>
  </si>
  <si>
    <t>BILL B - Central</t>
  </si>
  <si>
    <t>207A</t>
  </si>
  <si>
    <t>7A</t>
  </si>
  <si>
    <t>North Beck/Caddle Beck</t>
  </si>
  <si>
    <t>B</t>
  </si>
  <si>
    <t>Haborough Marsh Drain</t>
  </si>
  <si>
    <t>208A</t>
  </si>
  <si>
    <t>8A</t>
  </si>
  <si>
    <t>Immingham Pump Drain</t>
  </si>
  <si>
    <t>208C</t>
  </si>
  <si>
    <t>8C</t>
  </si>
  <si>
    <t>Haborough Marsh Drain Branch 1</t>
  </si>
  <si>
    <t>208D</t>
  </si>
  <si>
    <t>8D</t>
  </si>
  <si>
    <t>Haborough Marsh Drain Branch 2</t>
  </si>
  <si>
    <t>208F</t>
  </si>
  <si>
    <t>8F</t>
  </si>
  <si>
    <t>Haborough Marsh Drain Branch 3</t>
  </si>
  <si>
    <t>208G</t>
  </si>
  <si>
    <t>8G</t>
  </si>
  <si>
    <t>Haborough Marsh Drain Branch 4</t>
  </si>
  <si>
    <t>208H</t>
  </si>
  <si>
    <t>8H</t>
  </si>
  <si>
    <t>Haborough Marsh Drain Branch 5</t>
  </si>
  <si>
    <t>South Killingholme Drain</t>
  </si>
  <si>
    <t>209A</t>
  </si>
  <si>
    <t>9A</t>
  </si>
  <si>
    <t>South Killingholme Drain Branch 1</t>
  </si>
  <si>
    <t>Marsh Drain</t>
  </si>
  <si>
    <t>210A</t>
  </si>
  <si>
    <t>10A</t>
  </si>
  <si>
    <t>Marsh Drain Branch 1</t>
  </si>
  <si>
    <t>210B</t>
  </si>
  <si>
    <t>10B</t>
  </si>
  <si>
    <t>Marsh Drain Branch 2</t>
  </si>
  <si>
    <t>Killingholme Haven</t>
  </si>
  <si>
    <t>212A</t>
  </si>
  <si>
    <t>12A</t>
  </si>
  <si>
    <t>Skitter Beck Branch 1</t>
  </si>
  <si>
    <t>212B</t>
  </si>
  <si>
    <t>12B</t>
  </si>
  <si>
    <t>Skitter Beck Branch 2</t>
  </si>
  <si>
    <t>212C</t>
  </si>
  <si>
    <t>12C</t>
  </si>
  <si>
    <t>Skitter Beck Branch 3</t>
  </si>
  <si>
    <t>212E</t>
  </si>
  <si>
    <t>12E</t>
  </si>
  <si>
    <t>Skitter Beck Branch 4</t>
  </si>
  <si>
    <t>212F</t>
  </si>
  <si>
    <t>12F</t>
  </si>
  <si>
    <t>Skitter Beck Branch 5</t>
  </si>
  <si>
    <t>212G</t>
  </si>
  <si>
    <t>12G</t>
  </si>
  <si>
    <t>Skitter Beck Branch 6</t>
  </si>
  <si>
    <t>212H</t>
  </si>
  <si>
    <t>12H</t>
  </si>
  <si>
    <t>Skitter Beck Branch 7</t>
  </si>
  <si>
    <t>212J</t>
  </si>
  <si>
    <t>12J</t>
  </si>
  <si>
    <t>Skitter Beck Branch 8</t>
  </si>
  <si>
    <t>212K</t>
  </si>
  <si>
    <t>12K</t>
  </si>
  <si>
    <t>Skitter Beck Branch 9</t>
  </si>
  <si>
    <t>212M</t>
  </si>
  <si>
    <t>12M</t>
  </si>
  <si>
    <t>Skitter Beck Branch 10</t>
  </si>
  <si>
    <t>212N</t>
  </si>
  <si>
    <t>12N</t>
  </si>
  <si>
    <t>Skitter Beck</t>
  </si>
  <si>
    <t>212O</t>
  </si>
  <si>
    <t>12O</t>
  </si>
  <si>
    <t>Skitter Beck Branch 11</t>
  </si>
  <si>
    <t>212P</t>
  </si>
  <si>
    <t>12P</t>
  </si>
  <si>
    <t>Skitter Beck Branch 12</t>
  </si>
  <si>
    <t>New Cut Skitter</t>
  </si>
  <si>
    <t>213A</t>
  </si>
  <si>
    <t>13A</t>
  </si>
  <si>
    <t>New Cut Skitter Branch 1</t>
  </si>
  <si>
    <t>213B</t>
  </si>
  <si>
    <t>13B</t>
  </si>
  <si>
    <t>New Cut Skitter Branch 2</t>
  </si>
  <si>
    <t>BILL C - NORTHERN</t>
  </si>
  <si>
    <t>214A</t>
  </si>
  <si>
    <t>14A</t>
  </si>
  <si>
    <t>East Marsh Drain Branch 1</t>
  </si>
  <si>
    <t>C</t>
  </si>
  <si>
    <t>214B</t>
  </si>
  <si>
    <t>14B</t>
  </si>
  <si>
    <t>East Marsh Drain Branch 2</t>
  </si>
  <si>
    <t>214C</t>
  </si>
  <si>
    <t>14C</t>
  </si>
  <si>
    <t>East Marsh Drain Branch 3</t>
  </si>
  <si>
    <t>214D</t>
  </si>
  <si>
    <t>14D</t>
  </si>
  <si>
    <t>East Marsh Drain Branch 4</t>
  </si>
  <si>
    <t>215A</t>
  </si>
  <si>
    <t>15A</t>
  </si>
  <si>
    <t>New Holland Drain Branch 1</t>
  </si>
  <si>
    <t>215B</t>
  </si>
  <si>
    <t>15B</t>
  </si>
  <si>
    <t>New Holland Drain Branch 2</t>
  </si>
  <si>
    <t>215C</t>
  </si>
  <si>
    <t>15C</t>
  </si>
  <si>
    <t>New Holland Drain Branch 3</t>
  </si>
  <si>
    <t>215D</t>
  </si>
  <si>
    <t>15D</t>
  </si>
  <si>
    <t>New Holland Drain Branch 4</t>
  </si>
  <si>
    <t>215E</t>
  </si>
  <si>
    <t>15E</t>
  </si>
  <si>
    <t>New Holland Drain Branch 5</t>
  </si>
  <si>
    <t>216A</t>
  </si>
  <si>
    <t>16A</t>
  </si>
  <si>
    <t>Barrow Haven Branch 1</t>
  </si>
  <si>
    <t>216B</t>
  </si>
  <si>
    <t>16B</t>
  </si>
  <si>
    <t>Barrow Haven Branch 2</t>
  </si>
  <si>
    <t>216C</t>
  </si>
  <si>
    <t>16C</t>
  </si>
  <si>
    <t>Barrow Haven Branch 3</t>
  </si>
  <si>
    <t>216D</t>
  </si>
  <si>
    <t>16D</t>
  </si>
  <si>
    <t>Barton Drain Branch 1</t>
  </si>
  <si>
    <t>216E</t>
  </si>
  <si>
    <t>16E</t>
  </si>
  <si>
    <t>Barton Drain Branch 2</t>
  </si>
  <si>
    <t>216F</t>
  </si>
  <si>
    <t>16F</t>
  </si>
  <si>
    <t>New Cut Drain Barton</t>
  </si>
  <si>
    <t>Butforth Drain</t>
  </si>
  <si>
    <t>217A</t>
  </si>
  <si>
    <t>17A</t>
  </si>
  <si>
    <t>Butforth Drain Branch 1</t>
  </si>
  <si>
    <t>218A</t>
  </si>
  <si>
    <t>18A</t>
  </si>
  <si>
    <t>Midby Drain</t>
  </si>
  <si>
    <t>219A</t>
  </si>
  <si>
    <t>19A</t>
  </si>
  <si>
    <t>Far Ings Drain Branch 1</t>
  </si>
  <si>
    <t>219B</t>
  </si>
  <si>
    <t>19B</t>
  </si>
  <si>
    <t>Far Ings Drain Branch 2</t>
  </si>
  <si>
    <t>Total Drain Length</t>
  </si>
  <si>
    <t>Total Drain Maintenance</t>
  </si>
  <si>
    <t>DESCRIPTION</t>
  </si>
  <si>
    <t>AMOUNT</t>
  </si>
  <si>
    <t xml:space="preserve">Please enter here any one/off additional costs to be included in the Tender </t>
  </si>
  <si>
    <t>Total One Off Costs</t>
  </si>
  <si>
    <t>TOTAL TENDER SUBMITTED</t>
  </si>
  <si>
    <t>Other Works</t>
  </si>
  <si>
    <t xml:space="preserve">From time to time the Board will require additional works to be undertaken.  A quote will be sought from the successful contractor for each </t>
  </si>
  <si>
    <t>job to be undertaken but please proivide indicative hourly rates in the section below:</t>
  </si>
  <si>
    <t>Rate per Hour</t>
  </si>
  <si>
    <t>Tractor/Flail Hourly Rate</t>
  </si>
  <si>
    <t>Tracked Excavator Hourly Rate</t>
  </si>
  <si>
    <t>Wheeled Excavator Hourly Rate</t>
  </si>
  <si>
    <t>Handworks Hourly Rate</t>
  </si>
  <si>
    <t>Tender Completed by:</t>
  </si>
  <si>
    <t>Position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</si>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</sst>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43" fontId="0" fillId="0" borderId="0" xfId="1" applyFont="1"/>
    <xf numFmtId="44" fontId="0" fillId="0" borderId="0" xfId="2" applyFont="1"/>
    <xf numFmtId="0" fontId="4" fillId="0" borderId="0" xfId="0" applyFont="1"/>
    <xf numFmtId="44" fontId="2" fillId="0" borderId="0" xfId="2" applyFont="1" applyAlignment="1">
      <alignment horizontal="center" wrapText="1"/>
    </xf>
    <xf numFmtId="43" fontId="0" fillId="0" borderId="0" xfId="1" applyFont="1" applyFill="1"/>
    <xf numFmtId="49" fontId="0" fillId="0" borderId="0" xfId="0" applyNumberFormat="1"/>
    <xf numFmtId="44" fontId="2" fillId="0" borderId="1" xfId="2" applyFont="1" applyBorder="1"/>
    <xf numFmtId="44" fontId="2" fillId="0" borderId="0" xfId="2" applyFont="1"/>
    <xf numFmtId="164" fontId="0" fillId="0" borderId="0" xfId="1" applyNumberFormat="1" applyFont="1"/>
    <xf numFmtId="164" fontId="2" fillId="0" borderId="0" xfId="1" applyNumberFormat="1" applyFont="1" applyAlignment="1">
      <alignment horizontal="center" wrapText="1"/>
    </xf>
    <xf numFmtId="164" fontId="2" fillId="0" borderId="1" xfId="1" applyNumberFormat="1" applyFont="1" applyBorder="1"/>
    <xf numFmtId="164" fontId="2" fillId="0" borderId="2" xfId="1" applyNumberFormat="1" applyFont="1" applyBorder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2" borderId="0" xfId="0" applyFill="1"/>
    <xf numFmtId="164" fontId="0" fillId="0" borderId="0" xfId="1" applyNumberFormat="1" applyFont="1" applyFill="1"/>
    <xf numFmtId="44" fontId="0" fillId="0" borderId="0" xfId="2" applyFont="1" applyFill="1"/>
    <xf numFmtId="44" fontId="0" fillId="3" borderId="4" xfId="2" applyFont="1" applyFill="1" applyBorder="1"/>
    <xf numFmtId="44" fontId="0" fillId="3" borderId="3" xfId="2" applyFont="1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44" fontId="2" fillId="0" borderId="0" xfId="2" applyFont="1" applyAlignment="1">
      <alignment horizontal="right"/>
    </xf>
    <xf numFmtId="44" fontId="2" fillId="0" borderId="5" xfId="2" applyFont="1" applyBorder="1"/>
    <xf numFmtId="0" fontId="0" fillId="3" borderId="4" xfId="0" applyFill="1" applyBorder="1"/>
    <xf numFmtId="164" fontId="2" fillId="0" borderId="0" xfId="1" applyNumberFormat="1" applyFont="1"/>
    <xf numFmtId="164" fontId="5" fillId="0" borderId="0" xfId="1" applyNumberFormat="1" applyFont="1"/>
    <xf numFmtId="44" fontId="5" fillId="0" borderId="3" xfId="0" applyNumberFormat="1" applyFont="1" applyBorder="1"/>
    <xf numFmtId="0" fontId="2" fillId="0" borderId="4" xfId="0" applyFont="1" applyBorder="1" applyAlignment="1">
      <alignment horizontal="center"/>
    </xf>
    <xf numFmtId="0" fontId="2" fillId="2" borderId="0" xfId="0" applyFont="1" applyFill="1"/>
    <xf numFmtId="164" fontId="0" fillId="3" borderId="6" xfId="1" applyNumberFormat="1" applyFont="1" applyFill="1" applyBorder="1"/>
    <xf numFmtId="0" fontId="0" fillId="3" borderId="7" xfId="0" applyFill="1" applyBorder="1"/>
    <xf numFmtId="44" fontId="0" fillId="3" borderId="7" xfId="2" applyFont="1" applyFill="1" applyBorder="1"/>
    <xf numFmtId="44" fontId="0" fillId="3" borderId="8" xfId="2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4" xfId="1" applyNumberFormat="1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3" borderId="4" xfId="1" applyNumberFormat="1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0"/>
  <sheetViews>
    <sheetView tabSelected="1" topLeftCell="A64" workbookViewId="0">
      <selection activeCell="D86" sqref="D86"/>
    </sheetView>
  </sheetViews>
  <sheetFormatPr defaultRowHeight="15" x14ac:dyDescent="0.25"/>
  <cols>
    <col min="4" max="4" width="31.5703125" bestFit="1" customWidth="1"/>
    <col min="5" max="5" width="10.7109375" customWidth="1"/>
    <col min="6" max="6" width="13.5703125" style="10" customWidth="1"/>
    <col min="10" max="10" width="19" bestFit="1" customWidth="1"/>
  </cols>
  <sheetData>
    <row r="1" spans="1:10" ht="21" x14ac:dyDescent="0.35">
      <c r="J1" s="1" t="s">
        <v>0</v>
      </c>
    </row>
    <row r="2" spans="1:10" ht="18.75" x14ac:dyDescent="0.25">
      <c r="A2" s="15" t="s">
        <v>1</v>
      </c>
      <c r="D2" s="2"/>
      <c r="H2" s="3"/>
      <c r="I2" s="3"/>
      <c r="J2" s="3"/>
    </row>
    <row r="3" spans="1:10" ht="18.75" x14ac:dyDescent="0.25">
      <c r="A3" s="15" t="s">
        <v>2</v>
      </c>
      <c r="D3" s="2"/>
      <c r="H3" s="3"/>
      <c r="I3" s="3"/>
      <c r="J3" s="3"/>
    </row>
    <row r="4" spans="1:10" ht="18.75" x14ac:dyDescent="0.25">
      <c r="A4" s="15" t="s">
        <v>3</v>
      </c>
      <c r="D4" s="2"/>
      <c r="H4" s="3"/>
      <c r="I4" s="3"/>
      <c r="J4" s="3"/>
    </row>
    <row r="5" spans="1:10" ht="18.75" x14ac:dyDescent="0.25">
      <c r="A5" s="15"/>
      <c r="D5" s="2"/>
      <c r="H5" s="3"/>
      <c r="I5" s="3"/>
      <c r="J5" s="3"/>
    </row>
    <row r="6" spans="1:10" ht="18.75" x14ac:dyDescent="0.25">
      <c r="A6" s="15" t="s">
        <v>4</v>
      </c>
      <c r="D6" s="2"/>
      <c r="H6" s="3"/>
      <c r="I6" s="3"/>
      <c r="J6" s="3"/>
    </row>
    <row r="7" spans="1:10" ht="19.5" thickBot="1" x14ac:dyDescent="0.3">
      <c r="A7" s="15"/>
      <c r="D7" s="2"/>
      <c r="H7" s="3"/>
      <c r="I7" s="3"/>
      <c r="J7" s="3"/>
    </row>
    <row r="8" spans="1:10" ht="19.5" thickBot="1" x14ac:dyDescent="0.3">
      <c r="A8" s="16" t="s">
        <v>5</v>
      </c>
      <c r="D8" s="2"/>
      <c r="F8" s="32"/>
      <c r="G8" s="33"/>
      <c r="H8" s="34"/>
      <c r="I8" s="34"/>
      <c r="J8" s="35"/>
    </row>
    <row r="9" spans="1:10" ht="18.75" x14ac:dyDescent="0.25">
      <c r="A9" s="15"/>
      <c r="D9" s="2"/>
      <c r="H9" s="3"/>
      <c r="I9" s="3"/>
      <c r="J9" s="3"/>
    </row>
    <row r="10" spans="1:10" ht="18.75" x14ac:dyDescent="0.25">
      <c r="A10" s="16" t="s">
        <v>6</v>
      </c>
      <c r="D10" s="2"/>
      <c r="H10" s="3"/>
      <c r="I10" s="3"/>
      <c r="J10" s="3"/>
    </row>
    <row r="11" spans="1:10" ht="19.5" thickBot="1" x14ac:dyDescent="0.3">
      <c r="A11" s="15"/>
      <c r="D11" s="2"/>
      <c r="H11" s="3"/>
      <c r="I11" s="3"/>
      <c r="J11" s="3"/>
    </row>
    <row r="12" spans="1:10" ht="19.5" thickBot="1" x14ac:dyDescent="0.3">
      <c r="A12" s="16" t="s">
        <v>7</v>
      </c>
      <c r="D12" s="2"/>
      <c r="H12" s="21">
        <v>0</v>
      </c>
      <c r="I12" s="3"/>
      <c r="J12" s="3"/>
    </row>
    <row r="13" spans="1:10" ht="18.75" x14ac:dyDescent="0.25">
      <c r="A13" s="15" t="s">
        <v>8</v>
      </c>
      <c r="D13" s="2"/>
      <c r="I13" s="3"/>
      <c r="J13" s="3"/>
    </row>
    <row r="14" spans="1:10" ht="18.75" x14ac:dyDescent="0.25">
      <c r="A14" s="16" t="s">
        <v>9</v>
      </c>
      <c r="D14" s="2"/>
      <c r="I14" s="3"/>
      <c r="J14" s="3"/>
    </row>
    <row r="15" spans="1:10" x14ac:dyDescent="0.25">
      <c r="D15" s="2"/>
      <c r="H15" s="3"/>
      <c r="I15" s="3"/>
      <c r="J15" s="3"/>
    </row>
    <row r="16" spans="1:10" ht="45" x14ac:dyDescent="0.25">
      <c r="D16" s="4" t="s">
        <v>10</v>
      </c>
      <c r="E16" t="s">
        <v>11</v>
      </c>
      <c r="F16" s="11" t="s">
        <v>12</v>
      </c>
      <c r="H16" s="5" t="s">
        <v>13</v>
      </c>
      <c r="I16" s="5" t="s">
        <v>14</v>
      </c>
      <c r="J16" s="5" t="s">
        <v>15</v>
      </c>
    </row>
    <row r="17" spans="1:10" x14ac:dyDescent="0.25">
      <c r="A17" s="4" t="s">
        <v>16</v>
      </c>
      <c r="D17" s="6"/>
      <c r="H17" s="3"/>
      <c r="I17" s="3"/>
      <c r="J17" s="3"/>
    </row>
    <row r="18" spans="1:10" x14ac:dyDescent="0.25">
      <c r="A18" t="s">
        <v>17</v>
      </c>
      <c r="B18" s="7" t="s">
        <v>18</v>
      </c>
      <c r="C18" s="7" t="s">
        <v>18</v>
      </c>
      <c r="D18" t="s">
        <v>19</v>
      </c>
      <c r="E18" t="s">
        <v>20</v>
      </c>
      <c r="F18" s="10">
        <v>1211</v>
      </c>
      <c r="H18" s="3">
        <f>$H$12</f>
        <v>0</v>
      </c>
      <c r="I18" s="20"/>
      <c r="J18" s="3">
        <f>F18*H18+I18</f>
        <v>0</v>
      </c>
    </row>
    <row r="19" spans="1:10" x14ac:dyDescent="0.25">
      <c r="A19" t="s">
        <v>21</v>
      </c>
      <c r="B19" s="7" t="s">
        <v>22</v>
      </c>
      <c r="C19" s="7" t="s">
        <v>22</v>
      </c>
      <c r="D19" t="s">
        <v>23</v>
      </c>
      <c r="E19" t="s">
        <v>20</v>
      </c>
      <c r="F19" s="10">
        <v>1093</v>
      </c>
      <c r="H19" s="3">
        <f t="shared" ref="H19:H36" si="0">$H$12</f>
        <v>0</v>
      </c>
      <c r="I19" s="20"/>
      <c r="J19" s="3">
        <f t="shared" ref="J19:J36" si="1">F19*H19+I19</f>
        <v>0</v>
      </c>
    </row>
    <row r="20" spans="1:10" x14ac:dyDescent="0.25">
      <c r="A20" t="s">
        <v>24</v>
      </c>
      <c r="B20" s="7" t="s">
        <v>25</v>
      </c>
      <c r="C20" s="7" t="s">
        <v>25</v>
      </c>
      <c r="D20" t="s">
        <v>26</v>
      </c>
      <c r="E20" t="s">
        <v>20</v>
      </c>
      <c r="F20" s="10">
        <v>2364</v>
      </c>
      <c r="H20" s="3">
        <f t="shared" si="0"/>
        <v>0</v>
      </c>
      <c r="I20" s="20"/>
      <c r="J20" s="3">
        <f t="shared" si="1"/>
        <v>0</v>
      </c>
    </row>
    <row r="21" spans="1:10" x14ac:dyDescent="0.25">
      <c r="A21" t="s">
        <v>27</v>
      </c>
      <c r="B21" s="7" t="s">
        <v>28</v>
      </c>
      <c r="C21" s="7" t="s">
        <v>28</v>
      </c>
      <c r="D21" t="s">
        <v>29</v>
      </c>
      <c r="E21" t="s">
        <v>20</v>
      </c>
      <c r="F21" s="10">
        <v>1066</v>
      </c>
      <c r="H21" s="3">
        <f t="shared" si="0"/>
        <v>0</v>
      </c>
      <c r="I21" s="20"/>
      <c r="J21" s="3">
        <f t="shared" si="1"/>
        <v>0</v>
      </c>
    </row>
    <row r="22" spans="1:10" x14ac:dyDescent="0.25">
      <c r="A22" t="s">
        <v>30</v>
      </c>
      <c r="B22" s="7" t="s">
        <v>31</v>
      </c>
      <c r="C22" s="7" t="s">
        <v>31</v>
      </c>
      <c r="D22" t="s">
        <v>32</v>
      </c>
      <c r="E22" t="s">
        <v>20</v>
      </c>
      <c r="F22" s="10">
        <v>941</v>
      </c>
      <c r="H22" s="3">
        <f t="shared" si="0"/>
        <v>0</v>
      </c>
      <c r="I22" s="20"/>
      <c r="J22" s="3">
        <f t="shared" si="1"/>
        <v>0</v>
      </c>
    </row>
    <row r="23" spans="1:10" x14ac:dyDescent="0.25">
      <c r="A23" t="s">
        <v>33</v>
      </c>
      <c r="B23" s="7" t="s">
        <v>34</v>
      </c>
      <c r="C23" s="7" t="s">
        <v>34</v>
      </c>
      <c r="D23" t="s">
        <v>35</v>
      </c>
      <c r="E23" t="s">
        <v>20</v>
      </c>
      <c r="F23" s="10">
        <v>732</v>
      </c>
      <c r="H23" s="3">
        <f t="shared" si="0"/>
        <v>0</v>
      </c>
      <c r="I23" s="20"/>
      <c r="J23" s="3">
        <f t="shared" si="1"/>
        <v>0</v>
      </c>
    </row>
    <row r="24" spans="1:10" x14ac:dyDescent="0.25">
      <c r="A24" t="s">
        <v>36</v>
      </c>
      <c r="B24" s="7" t="s">
        <v>37</v>
      </c>
      <c r="C24" s="7" t="s">
        <v>37</v>
      </c>
      <c r="D24" t="s">
        <v>38</v>
      </c>
      <c r="E24" t="s">
        <v>20</v>
      </c>
      <c r="F24" s="10">
        <v>2463</v>
      </c>
      <c r="H24" s="3">
        <f t="shared" si="0"/>
        <v>0</v>
      </c>
      <c r="I24" s="20"/>
      <c r="J24" s="3">
        <f t="shared" si="1"/>
        <v>0</v>
      </c>
    </row>
    <row r="25" spans="1:10" x14ac:dyDescent="0.25">
      <c r="A25" t="s">
        <v>39</v>
      </c>
      <c r="B25" s="7" t="s">
        <v>40</v>
      </c>
      <c r="C25" s="7" t="s">
        <v>40</v>
      </c>
      <c r="D25" t="s">
        <v>41</v>
      </c>
      <c r="E25" t="s">
        <v>20</v>
      </c>
      <c r="F25" s="10">
        <v>1728</v>
      </c>
      <c r="H25" s="3">
        <f t="shared" si="0"/>
        <v>0</v>
      </c>
      <c r="I25" s="20"/>
      <c r="J25" s="3">
        <f t="shared" si="1"/>
        <v>0</v>
      </c>
    </row>
    <row r="26" spans="1:10" x14ac:dyDescent="0.25">
      <c r="A26" s="22">
        <v>2040</v>
      </c>
      <c r="B26" s="7">
        <v>4</v>
      </c>
      <c r="C26" s="7">
        <v>4</v>
      </c>
      <c r="D26" t="s">
        <v>42</v>
      </c>
      <c r="E26" t="s">
        <v>20</v>
      </c>
      <c r="F26" s="10">
        <v>1344</v>
      </c>
      <c r="H26" s="3">
        <f t="shared" si="0"/>
        <v>0</v>
      </c>
      <c r="I26" s="20"/>
      <c r="J26" s="3">
        <f t="shared" si="1"/>
        <v>0</v>
      </c>
    </row>
    <row r="27" spans="1:10" x14ac:dyDescent="0.25">
      <c r="A27" t="s">
        <v>43</v>
      </c>
      <c r="B27" s="7" t="s">
        <v>44</v>
      </c>
      <c r="C27" s="7" t="s">
        <v>44</v>
      </c>
      <c r="D27" t="s">
        <v>45</v>
      </c>
      <c r="E27" t="s">
        <v>20</v>
      </c>
      <c r="F27" s="10">
        <v>3131</v>
      </c>
      <c r="H27" s="3">
        <f t="shared" si="0"/>
        <v>0</v>
      </c>
      <c r="I27" s="20"/>
      <c r="J27" s="3">
        <f t="shared" si="1"/>
        <v>0</v>
      </c>
    </row>
    <row r="28" spans="1:10" x14ac:dyDescent="0.25">
      <c r="A28" t="s">
        <v>46</v>
      </c>
      <c r="B28" s="7" t="s">
        <v>47</v>
      </c>
      <c r="C28" s="7" t="s">
        <v>47</v>
      </c>
      <c r="D28" t="s">
        <v>48</v>
      </c>
      <c r="E28" t="s">
        <v>20</v>
      </c>
      <c r="F28" s="10">
        <v>1628</v>
      </c>
      <c r="H28" s="3">
        <f t="shared" si="0"/>
        <v>0</v>
      </c>
      <c r="I28" s="20"/>
      <c r="J28" s="3">
        <f t="shared" si="1"/>
        <v>0</v>
      </c>
    </row>
    <row r="29" spans="1:10" x14ac:dyDescent="0.25">
      <c r="A29" t="s">
        <v>49</v>
      </c>
      <c r="B29" s="7" t="s">
        <v>50</v>
      </c>
      <c r="C29" s="7" t="s">
        <v>50</v>
      </c>
      <c r="D29" t="s">
        <v>51</v>
      </c>
      <c r="E29" t="s">
        <v>20</v>
      </c>
      <c r="F29" s="10">
        <v>3842</v>
      </c>
      <c r="H29" s="3">
        <f t="shared" si="0"/>
        <v>0</v>
      </c>
      <c r="I29" s="20"/>
      <c r="J29" s="3">
        <f t="shared" si="1"/>
        <v>0</v>
      </c>
    </row>
    <row r="30" spans="1:10" x14ac:dyDescent="0.25">
      <c r="A30" t="s">
        <v>52</v>
      </c>
      <c r="B30" s="7" t="s">
        <v>53</v>
      </c>
      <c r="C30" s="7" t="s">
        <v>53</v>
      </c>
      <c r="D30" t="s">
        <v>54</v>
      </c>
      <c r="E30" t="s">
        <v>20</v>
      </c>
      <c r="F30" s="10">
        <v>2399</v>
      </c>
      <c r="H30" s="3">
        <f t="shared" si="0"/>
        <v>0</v>
      </c>
      <c r="I30" s="20"/>
      <c r="J30" s="3">
        <f t="shared" si="1"/>
        <v>0</v>
      </c>
    </row>
    <row r="31" spans="1:10" x14ac:dyDescent="0.25">
      <c r="A31" s="22">
        <v>2060</v>
      </c>
      <c r="B31" s="7">
        <v>6</v>
      </c>
      <c r="C31" s="7">
        <v>6</v>
      </c>
      <c r="D31" t="s">
        <v>55</v>
      </c>
      <c r="E31" t="s">
        <v>20</v>
      </c>
      <c r="F31" s="10">
        <v>3850</v>
      </c>
      <c r="H31" s="3">
        <f t="shared" si="0"/>
        <v>0</v>
      </c>
      <c r="I31" s="20"/>
      <c r="J31" s="3">
        <f t="shared" si="1"/>
        <v>0</v>
      </c>
    </row>
    <row r="32" spans="1:10" x14ac:dyDescent="0.25">
      <c r="A32" t="s">
        <v>56</v>
      </c>
      <c r="B32" s="7" t="s">
        <v>57</v>
      </c>
      <c r="C32" s="7" t="s">
        <v>57</v>
      </c>
      <c r="D32" t="s">
        <v>58</v>
      </c>
      <c r="E32" t="s">
        <v>20</v>
      </c>
      <c r="F32" s="10">
        <v>1275</v>
      </c>
      <c r="H32" s="3">
        <f t="shared" si="0"/>
        <v>0</v>
      </c>
      <c r="I32" s="20"/>
      <c r="J32" s="3">
        <f t="shared" si="1"/>
        <v>0</v>
      </c>
    </row>
    <row r="33" spans="1:10" x14ac:dyDescent="0.25">
      <c r="A33" t="s">
        <v>59</v>
      </c>
      <c r="B33" s="7" t="s">
        <v>60</v>
      </c>
      <c r="C33" s="7" t="s">
        <v>60</v>
      </c>
      <c r="D33" t="s">
        <v>61</v>
      </c>
      <c r="E33" t="s">
        <v>20</v>
      </c>
      <c r="F33" s="10">
        <v>1040</v>
      </c>
      <c r="H33" s="3">
        <f t="shared" si="0"/>
        <v>0</v>
      </c>
      <c r="I33" s="20"/>
      <c r="J33" s="3">
        <f t="shared" si="1"/>
        <v>0</v>
      </c>
    </row>
    <row r="34" spans="1:10" x14ac:dyDescent="0.25">
      <c r="A34" t="s">
        <v>62</v>
      </c>
      <c r="B34" s="7" t="s">
        <v>63</v>
      </c>
      <c r="C34" s="7" t="s">
        <v>63</v>
      </c>
      <c r="D34" t="s">
        <v>64</v>
      </c>
      <c r="E34" t="s">
        <v>20</v>
      </c>
      <c r="F34" s="10">
        <v>1354</v>
      </c>
      <c r="H34" s="3">
        <f t="shared" si="0"/>
        <v>0</v>
      </c>
      <c r="I34" s="20"/>
      <c r="J34" s="3">
        <f t="shared" si="1"/>
        <v>0</v>
      </c>
    </row>
    <row r="35" spans="1:10" x14ac:dyDescent="0.25">
      <c r="A35" t="s">
        <v>65</v>
      </c>
      <c r="B35" s="7" t="s">
        <v>66</v>
      </c>
      <c r="C35" s="7" t="s">
        <v>66</v>
      </c>
      <c r="D35" t="s">
        <v>67</v>
      </c>
      <c r="E35" t="s">
        <v>20</v>
      </c>
      <c r="F35" s="10">
        <v>1247</v>
      </c>
      <c r="H35" s="3">
        <f t="shared" si="0"/>
        <v>0</v>
      </c>
      <c r="I35" s="20"/>
      <c r="J35" s="3">
        <f t="shared" si="1"/>
        <v>0</v>
      </c>
    </row>
    <row r="36" spans="1:10" x14ac:dyDescent="0.25">
      <c r="A36" t="s">
        <v>68</v>
      </c>
      <c r="B36" s="7" t="s">
        <v>69</v>
      </c>
      <c r="C36" s="7" t="s">
        <v>69</v>
      </c>
      <c r="D36" t="s">
        <v>70</v>
      </c>
      <c r="E36" t="s">
        <v>20</v>
      </c>
      <c r="F36" s="10">
        <v>570</v>
      </c>
      <c r="H36" s="3">
        <f t="shared" si="0"/>
        <v>0</v>
      </c>
      <c r="I36" s="20"/>
      <c r="J36" s="3">
        <f t="shared" si="1"/>
        <v>0</v>
      </c>
    </row>
    <row r="37" spans="1:10" x14ac:dyDescent="0.25">
      <c r="B37" s="7"/>
      <c r="C37" s="7"/>
      <c r="F37" s="12">
        <f>SUM(F18:F36)</f>
        <v>33278</v>
      </c>
      <c r="H37" s="3"/>
      <c r="I37" s="3"/>
      <c r="J37" s="8">
        <f>SUM(J18:J36)</f>
        <v>0</v>
      </c>
    </row>
    <row r="38" spans="1:10" x14ac:dyDescent="0.25">
      <c r="A38" s="4" t="s">
        <v>71</v>
      </c>
      <c r="B38" s="7"/>
      <c r="C38" s="7"/>
      <c r="H38" s="3"/>
      <c r="I38" s="3"/>
      <c r="J38" s="3"/>
    </row>
    <row r="39" spans="1:10" x14ac:dyDescent="0.25">
      <c r="A39" t="s">
        <v>72</v>
      </c>
      <c r="B39" s="7" t="s">
        <v>73</v>
      </c>
      <c r="C39" s="7" t="s">
        <v>73</v>
      </c>
      <c r="D39" t="s">
        <v>74</v>
      </c>
      <c r="E39" t="s">
        <v>75</v>
      </c>
      <c r="F39" s="10">
        <v>5293</v>
      </c>
      <c r="H39" s="3">
        <f t="shared" ref="H39:H68" si="2">$H$12</f>
        <v>0</v>
      </c>
      <c r="I39" s="20"/>
      <c r="J39" s="3">
        <f t="shared" ref="J39:J68" si="3">F39*H39+I39</f>
        <v>0</v>
      </c>
    </row>
    <row r="40" spans="1:10" x14ac:dyDescent="0.25">
      <c r="A40" s="22">
        <v>2080</v>
      </c>
      <c r="B40" s="7">
        <v>8</v>
      </c>
      <c r="C40" s="7">
        <v>8</v>
      </c>
      <c r="D40" t="s">
        <v>76</v>
      </c>
      <c r="E40" t="s">
        <v>75</v>
      </c>
      <c r="F40" s="10">
        <v>1894</v>
      </c>
      <c r="H40" s="3">
        <f t="shared" si="2"/>
        <v>0</v>
      </c>
      <c r="I40" s="20"/>
      <c r="J40" s="3">
        <f t="shared" si="3"/>
        <v>0</v>
      </c>
    </row>
    <row r="41" spans="1:10" x14ac:dyDescent="0.25">
      <c r="A41" t="s">
        <v>77</v>
      </c>
      <c r="B41" s="7" t="s">
        <v>78</v>
      </c>
      <c r="C41" s="7" t="s">
        <v>78</v>
      </c>
      <c r="D41" t="s">
        <v>79</v>
      </c>
      <c r="E41" t="s">
        <v>75</v>
      </c>
      <c r="F41" s="10">
        <v>2417</v>
      </c>
      <c r="H41" s="3">
        <f t="shared" si="2"/>
        <v>0</v>
      </c>
      <c r="I41" s="20"/>
      <c r="J41" s="3">
        <f t="shared" si="3"/>
        <v>0</v>
      </c>
    </row>
    <row r="42" spans="1:10" x14ac:dyDescent="0.25">
      <c r="A42" t="s">
        <v>80</v>
      </c>
      <c r="B42" s="7" t="s">
        <v>81</v>
      </c>
      <c r="C42" s="7" t="s">
        <v>81</v>
      </c>
      <c r="D42" t="s">
        <v>82</v>
      </c>
      <c r="E42" t="s">
        <v>75</v>
      </c>
      <c r="F42" s="10">
        <v>3216</v>
      </c>
      <c r="H42" s="3">
        <f t="shared" si="2"/>
        <v>0</v>
      </c>
      <c r="I42" s="20"/>
      <c r="J42" s="3">
        <f t="shared" si="3"/>
        <v>0</v>
      </c>
    </row>
    <row r="43" spans="1:10" x14ac:dyDescent="0.25">
      <c r="A43" t="s">
        <v>83</v>
      </c>
      <c r="B43" s="7" t="s">
        <v>84</v>
      </c>
      <c r="C43" s="7" t="s">
        <v>84</v>
      </c>
      <c r="D43" t="s">
        <v>85</v>
      </c>
      <c r="E43" t="s">
        <v>75</v>
      </c>
      <c r="F43" s="10">
        <v>2160</v>
      </c>
      <c r="H43" s="3">
        <f t="shared" si="2"/>
        <v>0</v>
      </c>
      <c r="I43" s="20"/>
      <c r="J43" s="3">
        <f t="shared" si="3"/>
        <v>0</v>
      </c>
    </row>
    <row r="44" spans="1:10" x14ac:dyDescent="0.25">
      <c r="A44" t="s">
        <v>86</v>
      </c>
      <c r="B44" s="7" t="s">
        <v>87</v>
      </c>
      <c r="C44" s="7" t="s">
        <v>87</v>
      </c>
      <c r="D44" t="s">
        <v>88</v>
      </c>
      <c r="E44" t="s">
        <v>75</v>
      </c>
      <c r="F44" s="10">
        <v>2713</v>
      </c>
      <c r="H44" s="3">
        <f t="shared" si="2"/>
        <v>0</v>
      </c>
      <c r="I44" s="20"/>
      <c r="J44" s="3">
        <f t="shared" si="3"/>
        <v>0</v>
      </c>
    </row>
    <row r="45" spans="1:10" x14ac:dyDescent="0.25">
      <c r="A45" t="s">
        <v>89</v>
      </c>
      <c r="B45" s="7" t="s">
        <v>90</v>
      </c>
      <c r="C45" s="7" t="s">
        <v>90</v>
      </c>
      <c r="D45" t="s">
        <v>91</v>
      </c>
      <c r="E45" t="s">
        <v>75</v>
      </c>
      <c r="F45" s="10">
        <v>3799</v>
      </c>
      <c r="H45" s="3">
        <f t="shared" si="2"/>
        <v>0</v>
      </c>
      <c r="I45" s="20"/>
      <c r="J45" s="3">
        <f t="shared" si="3"/>
        <v>0</v>
      </c>
    </row>
    <row r="46" spans="1:10" x14ac:dyDescent="0.25">
      <c r="A46" t="s">
        <v>92</v>
      </c>
      <c r="B46" s="7" t="s">
        <v>93</v>
      </c>
      <c r="C46" s="7" t="s">
        <v>93</v>
      </c>
      <c r="D46" t="s">
        <v>94</v>
      </c>
      <c r="E46" t="s">
        <v>75</v>
      </c>
      <c r="F46" s="10">
        <v>1277</v>
      </c>
      <c r="H46" s="3">
        <f t="shared" si="2"/>
        <v>0</v>
      </c>
      <c r="I46" s="20"/>
      <c r="J46" s="3">
        <f t="shared" si="3"/>
        <v>0</v>
      </c>
    </row>
    <row r="47" spans="1:10" x14ac:dyDescent="0.25">
      <c r="A47" s="22">
        <v>2090</v>
      </c>
      <c r="B47" s="7">
        <v>9</v>
      </c>
      <c r="C47" s="7">
        <v>9</v>
      </c>
      <c r="D47" t="s">
        <v>95</v>
      </c>
      <c r="E47" t="s">
        <v>75</v>
      </c>
      <c r="F47" s="10">
        <v>2425</v>
      </c>
      <c r="H47" s="3">
        <f t="shared" si="2"/>
        <v>0</v>
      </c>
      <c r="I47" s="20"/>
      <c r="J47" s="3">
        <f t="shared" si="3"/>
        <v>0</v>
      </c>
    </row>
    <row r="48" spans="1:10" x14ac:dyDescent="0.25">
      <c r="A48" t="s">
        <v>96</v>
      </c>
      <c r="B48" s="7" t="s">
        <v>97</v>
      </c>
      <c r="C48" s="7" t="s">
        <v>97</v>
      </c>
      <c r="D48" t="s">
        <v>98</v>
      </c>
      <c r="E48" t="s">
        <v>75</v>
      </c>
      <c r="F48" s="10">
        <v>1039</v>
      </c>
      <c r="H48" s="3">
        <f t="shared" si="2"/>
        <v>0</v>
      </c>
      <c r="I48" s="20"/>
      <c r="J48" s="3">
        <f t="shared" si="3"/>
        <v>0</v>
      </c>
    </row>
    <row r="49" spans="1:10" x14ac:dyDescent="0.25">
      <c r="A49" s="22">
        <v>2100</v>
      </c>
      <c r="B49" s="7">
        <v>10</v>
      </c>
      <c r="C49" s="7">
        <v>10</v>
      </c>
      <c r="D49" t="s">
        <v>99</v>
      </c>
      <c r="E49" t="s">
        <v>75</v>
      </c>
      <c r="F49" s="10">
        <v>701</v>
      </c>
      <c r="H49" s="3">
        <f t="shared" si="2"/>
        <v>0</v>
      </c>
      <c r="I49" s="20"/>
      <c r="J49" s="3">
        <f t="shared" si="3"/>
        <v>0</v>
      </c>
    </row>
    <row r="50" spans="1:10" x14ac:dyDescent="0.25">
      <c r="A50" t="s">
        <v>100</v>
      </c>
      <c r="B50" s="7" t="s">
        <v>101</v>
      </c>
      <c r="C50" s="7" t="s">
        <v>101</v>
      </c>
      <c r="D50" t="s">
        <v>102</v>
      </c>
      <c r="E50" t="s">
        <v>75</v>
      </c>
      <c r="F50" s="10">
        <v>1785</v>
      </c>
      <c r="H50" s="3">
        <f t="shared" si="2"/>
        <v>0</v>
      </c>
      <c r="I50" s="20"/>
      <c r="J50" s="3">
        <f t="shared" si="3"/>
        <v>0</v>
      </c>
    </row>
    <row r="51" spans="1:10" x14ac:dyDescent="0.25">
      <c r="A51" t="s">
        <v>103</v>
      </c>
      <c r="B51" s="7" t="s">
        <v>104</v>
      </c>
      <c r="C51" s="7" t="s">
        <v>104</v>
      </c>
      <c r="D51" t="s">
        <v>105</v>
      </c>
      <c r="E51" t="s">
        <v>75</v>
      </c>
      <c r="F51" s="10">
        <v>1427</v>
      </c>
      <c r="H51" s="3">
        <f t="shared" si="2"/>
        <v>0</v>
      </c>
      <c r="I51" s="20"/>
      <c r="J51" s="3">
        <f t="shared" ref="J51" si="4">F51*H51+I51</f>
        <v>0</v>
      </c>
    </row>
    <row r="52" spans="1:10" x14ac:dyDescent="0.25">
      <c r="A52" s="22">
        <v>2110</v>
      </c>
      <c r="B52" s="7">
        <v>11</v>
      </c>
      <c r="C52" s="7">
        <v>11</v>
      </c>
      <c r="D52" t="s">
        <v>106</v>
      </c>
      <c r="E52" t="s">
        <v>75</v>
      </c>
      <c r="F52" s="10">
        <v>1433</v>
      </c>
      <c r="H52" s="3">
        <f t="shared" si="2"/>
        <v>0</v>
      </c>
      <c r="I52" s="20"/>
      <c r="J52" s="3">
        <f t="shared" si="3"/>
        <v>0</v>
      </c>
    </row>
    <row r="53" spans="1:10" x14ac:dyDescent="0.25">
      <c r="A53" t="s">
        <v>107</v>
      </c>
      <c r="B53" s="7" t="s">
        <v>108</v>
      </c>
      <c r="C53" s="7" t="s">
        <v>108</v>
      </c>
      <c r="D53" t="s">
        <v>109</v>
      </c>
      <c r="E53" t="s">
        <v>75</v>
      </c>
      <c r="F53" s="10">
        <v>3953</v>
      </c>
      <c r="H53" s="3">
        <f t="shared" si="2"/>
        <v>0</v>
      </c>
      <c r="I53" s="20"/>
      <c r="J53" s="3">
        <f t="shared" si="3"/>
        <v>0</v>
      </c>
    </row>
    <row r="54" spans="1:10" x14ac:dyDescent="0.25">
      <c r="A54" t="s">
        <v>110</v>
      </c>
      <c r="B54" s="7" t="s">
        <v>111</v>
      </c>
      <c r="C54" s="7" t="s">
        <v>111</v>
      </c>
      <c r="D54" t="s">
        <v>112</v>
      </c>
      <c r="E54" t="s">
        <v>75</v>
      </c>
      <c r="F54" s="10">
        <v>3320</v>
      </c>
      <c r="H54" s="3">
        <f t="shared" si="2"/>
        <v>0</v>
      </c>
      <c r="I54" s="20"/>
      <c r="J54" s="3">
        <f t="shared" si="3"/>
        <v>0</v>
      </c>
    </row>
    <row r="55" spans="1:10" x14ac:dyDescent="0.25">
      <c r="A55" t="s">
        <v>113</v>
      </c>
      <c r="B55" s="7" t="s">
        <v>114</v>
      </c>
      <c r="C55" s="7" t="s">
        <v>114</v>
      </c>
      <c r="D55" t="s">
        <v>115</v>
      </c>
      <c r="E55" t="s">
        <v>75</v>
      </c>
      <c r="F55" s="10">
        <v>1989</v>
      </c>
      <c r="H55" s="3">
        <f t="shared" si="2"/>
        <v>0</v>
      </c>
      <c r="I55" s="20"/>
      <c r="J55" s="3">
        <f t="shared" si="3"/>
        <v>0</v>
      </c>
    </row>
    <row r="56" spans="1:10" x14ac:dyDescent="0.25">
      <c r="A56" t="s">
        <v>116</v>
      </c>
      <c r="B56" s="7" t="s">
        <v>117</v>
      </c>
      <c r="C56" s="7" t="s">
        <v>117</v>
      </c>
      <c r="D56" t="s">
        <v>118</v>
      </c>
      <c r="E56" t="s">
        <v>75</v>
      </c>
      <c r="F56" s="18">
        <v>4157</v>
      </c>
      <c r="H56" s="3">
        <f t="shared" si="2"/>
        <v>0</v>
      </c>
      <c r="I56" s="20"/>
      <c r="J56" s="19">
        <f t="shared" si="3"/>
        <v>0</v>
      </c>
    </row>
    <row r="57" spans="1:10" x14ac:dyDescent="0.25">
      <c r="A57" t="s">
        <v>119</v>
      </c>
      <c r="B57" s="7" t="s">
        <v>120</v>
      </c>
      <c r="C57" s="7" t="s">
        <v>120</v>
      </c>
      <c r="D57" t="s">
        <v>121</v>
      </c>
      <c r="E57" t="s">
        <v>75</v>
      </c>
      <c r="F57" s="18">
        <v>1326</v>
      </c>
      <c r="H57" s="3">
        <f t="shared" si="2"/>
        <v>0</v>
      </c>
      <c r="I57" s="20"/>
      <c r="J57" s="19">
        <f t="shared" si="3"/>
        <v>0</v>
      </c>
    </row>
    <row r="58" spans="1:10" x14ac:dyDescent="0.25">
      <c r="A58" t="s">
        <v>122</v>
      </c>
      <c r="B58" s="7" t="s">
        <v>123</v>
      </c>
      <c r="C58" s="7" t="s">
        <v>123</v>
      </c>
      <c r="D58" t="s">
        <v>124</v>
      </c>
      <c r="E58" t="s">
        <v>75</v>
      </c>
      <c r="F58" s="18">
        <v>1799</v>
      </c>
      <c r="H58" s="3">
        <f t="shared" si="2"/>
        <v>0</v>
      </c>
      <c r="I58" s="20"/>
      <c r="J58" s="19">
        <f t="shared" si="3"/>
        <v>0</v>
      </c>
    </row>
    <row r="59" spans="1:10" x14ac:dyDescent="0.25">
      <c r="A59" t="s">
        <v>125</v>
      </c>
      <c r="B59" s="7" t="s">
        <v>126</v>
      </c>
      <c r="C59" s="7" t="s">
        <v>126</v>
      </c>
      <c r="D59" t="s">
        <v>127</v>
      </c>
      <c r="E59" t="s">
        <v>75</v>
      </c>
      <c r="F59" s="18">
        <v>3205</v>
      </c>
      <c r="H59" s="3">
        <f t="shared" si="2"/>
        <v>0</v>
      </c>
      <c r="I59" s="20"/>
      <c r="J59" s="19">
        <f>F59*H59+I59</f>
        <v>0</v>
      </c>
    </row>
    <row r="60" spans="1:10" x14ac:dyDescent="0.25">
      <c r="A60" t="s">
        <v>128</v>
      </c>
      <c r="B60" s="7" t="s">
        <v>129</v>
      </c>
      <c r="C60" s="7" t="s">
        <v>129</v>
      </c>
      <c r="D60" t="s">
        <v>130</v>
      </c>
      <c r="E60" t="s">
        <v>75</v>
      </c>
      <c r="F60" s="10">
        <v>1285</v>
      </c>
      <c r="H60" s="3">
        <f t="shared" si="2"/>
        <v>0</v>
      </c>
      <c r="I60" s="20"/>
      <c r="J60" s="3">
        <f>F60*H60+I60</f>
        <v>0</v>
      </c>
    </row>
    <row r="61" spans="1:10" x14ac:dyDescent="0.25">
      <c r="A61" t="s">
        <v>131</v>
      </c>
      <c r="B61" s="7" t="s">
        <v>132</v>
      </c>
      <c r="C61" s="7" t="s">
        <v>132</v>
      </c>
      <c r="D61" t="s">
        <v>133</v>
      </c>
      <c r="E61" t="s">
        <v>75</v>
      </c>
      <c r="F61" s="18">
        <v>1987</v>
      </c>
      <c r="H61" s="3">
        <f t="shared" si="2"/>
        <v>0</v>
      </c>
      <c r="I61" s="20"/>
      <c r="J61" s="19">
        <f t="shared" si="3"/>
        <v>0</v>
      </c>
    </row>
    <row r="62" spans="1:10" x14ac:dyDescent="0.25">
      <c r="A62" t="s">
        <v>134</v>
      </c>
      <c r="B62" s="7" t="s">
        <v>135</v>
      </c>
      <c r="C62" s="7" t="s">
        <v>135</v>
      </c>
      <c r="D62" t="s">
        <v>136</v>
      </c>
      <c r="E62" t="s">
        <v>75</v>
      </c>
      <c r="F62" s="18">
        <v>2571</v>
      </c>
      <c r="H62" s="3">
        <f t="shared" si="2"/>
        <v>0</v>
      </c>
      <c r="I62" s="20"/>
      <c r="J62" s="19">
        <f t="shared" si="3"/>
        <v>0</v>
      </c>
    </row>
    <row r="63" spans="1:10" x14ac:dyDescent="0.25">
      <c r="A63" t="s">
        <v>137</v>
      </c>
      <c r="B63" s="7" t="s">
        <v>138</v>
      </c>
      <c r="C63" s="7" t="s">
        <v>138</v>
      </c>
      <c r="D63" t="s">
        <v>139</v>
      </c>
      <c r="E63" t="s">
        <v>75</v>
      </c>
      <c r="F63" s="10">
        <v>2946</v>
      </c>
      <c r="H63" s="3">
        <f t="shared" si="2"/>
        <v>0</v>
      </c>
      <c r="I63" s="20"/>
      <c r="J63" s="3">
        <f>F63*H63+I63</f>
        <v>0</v>
      </c>
    </row>
    <row r="64" spans="1:10" x14ac:dyDescent="0.25">
      <c r="A64" t="s">
        <v>140</v>
      </c>
      <c r="B64" s="7" t="s">
        <v>141</v>
      </c>
      <c r="C64" s="7" t="s">
        <v>141</v>
      </c>
      <c r="D64" t="s">
        <v>142</v>
      </c>
      <c r="E64" t="s">
        <v>75</v>
      </c>
      <c r="F64" s="18">
        <v>582</v>
      </c>
      <c r="H64" s="3">
        <f t="shared" si="2"/>
        <v>0</v>
      </c>
      <c r="I64" s="20"/>
      <c r="J64" s="19">
        <f t="shared" si="3"/>
        <v>0</v>
      </c>
    </row>
    <row r="65" spans="1:10" x14ac:dyDescent="0.25">
      <c r="A65" t="s">
        <v>143</v>
      </c>
      <c r="B65" s="7" t="s">
        <v>144</v>
      </c>
      <c r="C65" s="7" t="s">
        <v>144</v>
      </c>
      <c r="D65" t="s">
        <v>145</v>
      </c>
      <c r="E65" t="s">
        <v>75</v>
      </c>
      <c r="F65" s="18">
        <v>1000</v>
      </c>
      <c r="H65" s="3">
        <f t="shared" si="2"/>
        <v>0</v>
      </c>
      <c r="I65" s="20"/>
      <c r="J65" s="19">
        <f t="shared" si="3"/>
        <v>0</v>
      </c>
    </row>
    <row r="66" spans="1:10" x14ac:dyDescent="0.25">
      <c r="A66" s="22">
        <v>2130</v>
      </c>
      <c r="B66" s="7">
        <v>13</v>
      </c>
      <c r="C66" s="7">
        <v>13</v>
      </c>
      <c r="D66" t="s">
        <v>146</v>
      </c>
      <c r="E66" t="s">
        <v>75</v>
      </c>
      <c r="F66" s="10">
        <v>1595</v>
      </c>
      <c r="H66" s="3">
        <f t="shared" si="2"/>
        <v>0</v>
      </c>
      <c r="I66" s="20"/>
      <c r="J66" s="3">
        <f t="shared" si="3"/>
        <v>0</v>
      </c>
    </row>
    <row r="67" spans="1:10" x14ac:dyDescent="0.25">
      <c r="A67" t="s">
        <v>147</v>
      </c>
      <c r="B67" s="7" t="s">
        <v>148</v>
      </c>
      <c r="C67" s="7" t="s">
        <v>148</v>
      </c>
      <c r="D67" t="s">
        <v>149</v>
      </c>
      <c r="E67" t="s">
        <v>75</v>
      </c>
      <c r="F67" s="10">
        <v>2223</v>
      </c>
      <c r="H67" s="3">
        <f t="shared" si="2"/>
        <v>0</v>
      </c>
      <c r="I67" s="20"/>
      <c r="J67" s="3">
        <f t="shared" si="3"/>
        <v>0</v>
      </c>
    </row>
    <row r="68" spans="1:10" x14ac:dyDescent="0.25">
      <c r="A68" t="s">
        <v>150</v>
      </c>
      <c r="B68" s="7" t="s">
        <v>151</v>
      </c>
      <c r="C68" s="7" t="s">
        <v>151</v>
      </c>
      <c r="D68" t="s">
        <v>152</v>
      </c>
      <c r="E68" t="s">
        <v>75</v>
      </c>
      <c r="F68" s="10">
        <v>3919</v>
      </c>
      <c r="H68" s="3">
        <f t="shared" si="2"/>
        <v>0</v>
      </c>
      <c r="I68" s="20"/>
      <c r="J68" s="3">
        <f t="shared" si="3"/>
        <v>0</v>
      </c>
    </row>
    <row r="69" spans="1:10" x14ac:dyDescent="0.25">
      <c r="A69" s="22"/>
      <c r="B69" s="7"/>
      <c r="C69" s="7"/>
      <c r="H69" s="3"/>
      <c r="I69" s="20"/>
      <c r="J69" s="3"/>
    </row>
    <row r="70" spans="1:10" x14ac:dyDescent="0.25">
      <c r="D70" s="6"/>
      <c r="F70" s="12">
        <f>SUM(F38:F69)</f>
        <v>69436</v>
      </c>
      <c r="H70" s="3"/>
      <c r="I70" s="3"/>
      <c r="J70" s="8">
        <f>SUM(J38:J69)</f>
        <v>0</v>
      </c>
    </row>
    <row r="71" spans="1:10" x14ac:dyDescent="0.25">
      <c r="A71" s="4" t="s">
        <v>153</v>
      </c>
      <c r="D71" s="6"/>
      <c r="H71" s="3"/>
      <c r="I71" s="3"/>
      <c r="J71" s="3"/>
    </row>
    <row r="72" spans="1:10" x14ac:dyDescent="0.25">
      <c r="A72" t="s">
        <v>154</v>
      </c>
      <c r="B72" s="7" t="s">
        <v>155</v>
      </c>
      <c r="C72" s="7" t="s">
        <v>155</v>
      </c>
      <c r="D72" t="s">
        <v>156</v>
      </c>
      <c r="E72" t="s">
        <v>157</v>
      </c>
      <c r="F72" s="10">
        <v>1863</v>
      </c>
      <c r="H72" s="3">
        <f t="shared" ref="H72:H91" si="5">$H$12</f>
        <v>0</v>
      </c>
      <c r="I72" s="20"/>
      <c r="J72" s="3">
        <f t="shared" ref="J72:J91" si="6">F72*H72+I72</f>
        <v>0</v>
      </c>
    </row>
    <row r="73" spans="1:10" x14ac:dyDescent="0.25">
      <c r="A73" t="s">
        <v>158</v>
      </c>
      <c r="B73" s="7" t="s">
        <v>159</v>
      </c>
      <c r="C73" s="7" t="s">
        <v>159</v>
      </c>
      <c r="D73" t="s">
        <v>160</v>
      </c>
      <c r="E73" t="s">
        <v>157</v>
      </c>
      <c r="F73" s="10">
        <v>6284</v>
      </c>
      <c r="H73" s="3">
        <f t="shared" si="5"/>
        <v>0</v>
      </c>
      <c r="I73" s="20"/>
      <c r="J73" s="3">
        <f t="shared" si="6"/>
        <v>0</v>
      </c>
    </row>
    <row r="74" spans="1:10" x14ac:dyDescent="0.25">
      <c r="A74" t="s">
        <v>161</v>
      </c>
      <c r="B74" s="7" t="s">
        <v>162</v>
      </c>
      <c r="C74" s="7" t="s">
        <v>162</v>
      </c>
      <c r="D74" t="s">
        <v>163</v>
      </c>
      <c r="E74" t="s">
        <v>157</v>
      </c>
      <c r="F74" s="10">
        <v>4393</v>
      </c>
      <c r="H74" s="3">
        <f t="shared" si="5"/>
        <v>0</v>
      </c>
      <c r="I74" s="20"/>
      <c r="J74" s="3">
        <f t="shared" si="6"/>
        <v>0</v>
      </c>
    </row>
    <row r="75" spans="1:10" x14ac:dyDescent="0.25">
      <c r="A75" t="s">
        <v>164</v>
      </c>
      <c r="B75" s="7" t="s">
        <v>165</v>
      </c>
      <c r="C75" s="7" t="s">
        <v>165</v>
      </c>
      <c r="D75" t="s">
        <v>166</v>
      </c>
      <c r="E75" t="s">
        <v>157</v>
      </c>
      <c r="F75" s="10">
        <v>722</v>
      </c>
      <c r="H75" s="3">
        <f t="shared" si="5"/>
        <v>0</v>
      </c>
      <c r="I75" s="20"/>
      <c r="J75" s="3">
        <f t="shared" si="6"/>
        <v>0</v>
      </c>
    </row>
    <row r="76" spans="1:10" x14ac:dyDescent="0.25">
      <c r="A76" t="s">
        <v>167</v>
      </c>
      <c r="B76" s="7" t="s">
        <v>168</v>
      </c>
      <c r="C76" s="7" t="s">
        <v>168</v>
      </c>
      <c r="D76" t="s">
        <v>169</v>
      </c>
      <c r="E76" t="s">
        <v>157</v>
      </c>
      <c r="F76" s="10">
        <v>1218</v>
      </c>
      <c r="H76" s="3">
        <f t="shared" si="5"/>
        <v>0</v>
      </c>
      <c r="I76" s="20"/>
      <c r="J76" s="3">
        <f t="shared" si="6"/>
        <v>0</v>
      </c>
    </row>
    <row r="77" spans="1:10" x14ac:dyDescent="0.25">
      <c r="A77" t="s">
        <v>170</v>
      </c>
      <c r="B77" s="7" t="s">
        <v>171</v>
      </c>
      <c r="C77" s="7" t="s">
        <v>171</v>
      </c>
      <c r="D77" t="s">
        <v>172</v>
      </c>
      <c r="E77" t="s">
        <v>157</v>
      </c>
      <c r="F77" s="10">
        <v>1083</v>
      </c>
      <c r="H77" s="3">
        <f t="shared" si="5"/>
        <v>0</v>
      </c>
      <c r="I77" s="20"/>
      <c r="J77" s="3">
        <f t="shared" si="6"/>
        <v>0</v>
      </c>
    </row>
    <row r="78" spans="1:10" x14ac:dyDescent="0.25">
      <c r="A78" t="s">
        <v>173</v>
      </c>
      <c r="B78" s="7" t="s">
        <v>174</v>
      </c>
      <c r="C78" s="7" t="s">
        <v>174</v>
      </c>
      <c r="D78" t="s">
        <v>175</v>
      </c>
      <c r="E78" t="s">
        <v>157</v>
      </c>
      <c r="F78" s="10">
        <v>4385</v>
      </c>
      <c r="H78" s="3">
        <f t="shared" si="5"/>
        <v>0</v>
      </c>
      <c r="I78" s="20"/>
      <c r="J78" s="3">
        <f t="shared" si="6"/>
        <v>0</v>
      </c>
    </row>
    <row r="79" spans="1:10" x14ac:dyDescent="0.25">
      <c r="A79" t="s">
        <v>176</v>
      </c>
      <c r="B79" s="7" t="s">
        <v>177</v>
      </c>
      <c r="C79" s="7" t="s">
        <v>177</v>
      </c>
      <c r="D79" t="s">
        <v>178</v>
      </c>
      <c r="E79" t="s">
        <v>157</v>
      </c>
      <c r="F79" s="10">
        <v>869</v>
      </c>
      <c r="H79" s="3">
        <f t="shared" si="5"/>
        <v>0</v>
      </c>
      <c r="I79" s="20"/>
      <c r="J79" s="3">
        <f t="shared" si="6"/>
        <v>0</v>
      </c>
    </row>
    <row r="80" spans="1:10" x14ac:dyDescent="0.25">
      <c r="A80" t="s">
        <v>179</v>
      </c>
      <c r="B80" s="7" t="s">
        <v>180</v>
      </c>
      <c r="C80" s="7" t="s">
        <v>180</v>
      </c>
      <c r="D80" t="s">
        <v>181</v>
      </c>
      <c r="E80" t="s">
        <v>157</v>
      </c>
      <c r="F80" s="10">
        <v>1558</v>
      </c>
      <c r="H80" s="3">
        <f t="shared" si="5"/>
        <v>0</v>
      </c>
      <c r="I80" s="20"/>
      <c r="J80" s="3">
        <f t="shared" si="6"/>
        <v>0</v>
      </c>
    </row>
    <row r="81" spans="1:11" x14ac:dyDescent="0.25">
      <c r="A81" t="s">
        <v>182</v>
      </c>
      <c r="B81" s="7" t="s">
        <v>183</v>
      </c>
      <c r="C81" s="7" t="s">
        <v>183</v>
      </c>
      <c r="D81" t="s">
        <v>184</v>
      </c>
      <c r="E81" t="s">
        <v>157</v>
      </c>
      <c r="F81" s="10">
        <v>504</v>
      </c>
      <c r="H81" s="3">
        <f t="shared" si="5"/>
        <v>0</v>
      </c>
      <c r="I81" s="20"/>
      <c r="J81" s="3">
        <f t="shared" si="6"/>
        <v>0</v>
      </c>
    </row>
    <row r="82" spans="1:11" x14ac:dyDescent="0.25">
      <c r="A82" t="s">
        <v>185</v>
      </c>
      <c r="B82" s="7" t="s">
        <v>186</v>
      </c>
      <c r="C82" s="7" t="s">
        <v>186</v>
      </c>
      <c r="D82" t="s">
        <v>187</v>
      </c>
      <c r="E82" t="s">
        <v>157</v>
      </c>
      <c r="F82" s="10">
        <v>570</v>
      </c>
      <c r="H82" s="3">
        <f t="shared" si="5"/>
        <v>0</v>
      </c>
      <c r="I82" s="20"/>
      <c r="J82" s="3">
        <f t="shared" si="6"/>
        <v>0</v>
      </c>
    </row>
    <row r="83" spans="1:11" x14ac:dyDescent="0.25">
      <c r="A83" t="s">
        <v>188</v>
      </c>
      <c r="B83" s="7" t="s">
        <v>189</v>
      </c>
      <c r="C83" s="7" t="s">
        <v>189</v>
      </c>
      <c r="D83" t="s">
        <v>190</v>
      </c>
      <c r="E83" t="s">
        <v>157</v>
      </c>
      <c r="F83" s="10">
        <v>1392</v>
      </c>
      <c r="H83" s="3">
        <f t="shared" si="5"/>
        <v>0</v>
      </c>
      <c r="I83" s="20"/>
      <c r="J83" s="3">
        <f t="shared" si="6"/>
        <v>0</v>
      </c>
    </row>
    <row r="84" spans="1:11" x14ac:dyDescent="0.25">
      <c r="A84" t="s">
        <v>191</v>
      </c>
      <c r="B84" s="7" t="s">
        <v>192</v>
      </c>
      <c r="C84" s="7" t="s">
        <v>192</v>
      </c>
      <c r="D84" t="s">
        <v>193</v>
      </c>
      <c r="E84" t="s">
        <v>157</v>
      </c>
      <c r="F84" s="10">
        <v>1550</v>
      </c>
      <c r="H84" s="3">
        <f t="shared" si="5"/>
        <v>0</v>
      </c>
      <c r="I84" s="20"/>
      <c r="J84" s="3">
        <f t="shared" si="6"/>
        <v>0</v>
      </c>
    </row>
    <row r="85" spans="1:11" x14ac:dyDescent="0.25">
      <c r="A85" t="s">
        <v>194</v>
      </c>
      <c r="B85" s="7" t="s">
        <v>195</v>
      </c>
      <c r="C85" s="7" t="s">
        <v>195</v>
      </c>
      <c r="D85" t="s">
        <v>196</v>
      </c>
      <c r="E85" t="s">
        <v>157</v>
      </c>
      <c r="F85" s="10">
        <v>1618</v>
      </c>
      <c r="H85" s="3">
        <f t="shared" si="5"/>
        <v>0</v>
      </c>
      <c r="I85" s="20"/>
      <c r="J85" s="3">
        <f t="shared" si="6"/>
        <v>0</v>
      </c>
    </row>
    <row r="86" spans="1:11" x14ac:dyDescent="0.25">
      <c r="A86" t="s">
        <v>197</v>
      </c>
      <c r="B86" s="7" t="s">
        <v>198</v>
      </c>
      <c r="C86" s="7" t="s">
        <v>198</v>
      </c>
      <c r="D86" t="s">
        <v>199</v>
      </c>
      <c r="E86" t="s">
        <v>157</v>
      </c>
      <c r="F86" s="10">
        <v>270</v>
      </c>
      <c r="H86" s="3">
        <f t="shared" si="5"/>
        <v>0</v>
      </c>
      <c r="I86" s="20"/>
      <c r="J86" s="3">
        <f t="shared" ref="J86" si="7">F86*H86+I86</f>
        <v>0</v>
      </c>
    </row>
    <row r="87" spans="1:11" x14ac:dyDescent="0.25">
      <c r="A87" s="22">
        <v>2170</v>
      </c>
      <c r="B87" s="7">
        <v>17</v>
      </c>
      <c r="C87" s="7">
        <v>17</v>
      </c>
      <c r="D87" t="s">
        <v>200</v>
      </c>
      <c r="E87" t="s">
        <v>157</v>
      </c>
      <c r="F87" s="10">
        <v>5796</v>
      </c>
      <c r="H87" s="3">
        <f t="shared" si="5"/>
        <v>0</v>
      </c>
      <c r="I87" s="20"/>
      <c r="J87" s="3">
        <f t="shared" si="6"/>
        <v>0</v>
      </c>
    </row>
    <row r="88" spans="1:11" x14ac:dyDescent="0.25">
      <c r="A88" t="s">
        <v>201</v>
      </c>
      <c r="B88" s="7" t="s">
        <v>202</v>
      </c>
      <c r="C88" s="7" t="s">
        <v>202</v>
      </c>
      <c r="D88" t="s">
        <v>203</v>
      </c>
      <c r="E88" t="s">
        <v>157</v>
      </c>
      <c r="F88" s="10">
        <v>1017</v>
      </c>
      <c r="H88" s="3">
        <f t="shared" si="5"/>
        <v>0</v>
      </c>
      <c r="I88" s="20"/>
      <c r="J88" s="3">
        <f t="shared" si="6"/>
        <v>0</v>
      </c>
    </row>
    <row r="89" spans="1:11" x14ac:dyDescent="0.25">
      <c r="A89" t="s">
        <v>204</v>
      </c>
      <c r="B89" s="7" t="s">
        <v>205</v>
      </c>
      <c r="C89" s="7" t="s">
        <v>205</v>
      </c>
      <c r="D89" t="s">
        <v>206</v>
      </c>
      <c r="E89" t="s">
        <v>157</v>
      </c>
      <c r="F89" s="10">
        <v>397</v>
      </c>
      <c r="H89" s="3">
        <f t="shared" si="5"/>
        <v>0</v>
      </c>
      <c r="I89" s="20"/>
      <c r="J89" s="3">
        <f t="shared" si="6"/>
        <v>0</v>
      </c>
    </row>
    <row r="90" spans="1:11" x14ac:dyDescent="0.25">
      <c r="A90" t="s">
        <v>207</v>
      </c>
      <c r="B90" s="7" t="s">
        <v>208</v>
      </c>
      <c r="C90" s="7" t="s">
        <v>208</v>
      </c>
      <c r="D90" t="s">
        <v>209</v>
      </c>
      <c r="E90" t="s">
        <v>157</v>
      </c>
      <c r="F90" s="10">
        <v>2599</v>
      </c>
      <c r="H90" s="3">
        <f t="shared" si="5"/>
        <v>0</v>
      </c>
      <c r="I90" s="20"/>
      <c r="J90" s="3">
        <f t="shared" si="6"/>
        <v>0</v>
      </c>
    </row>
    <row r="91" spans="1:11" x14ac:dyDescent="0.25">
      <c r="A91" t="s">
        <v>210</v>
      </c>
      <c r="B91" s="7" t="s">
        <v>211</v>
      </c>
      <c r="C91" s="7" t="s">
        <v>211</v>
      </c>
      <c r="D91" t="s">
        <v>212</v>
      </c>
      <c r="E91" t="s">
        <v>157</v>
      </c>
      <c r="F91" s="10">
        <v>1140</v>
      </c>
      <c r="H91" s="3">
        <f t="shared" si="5"/>
        <v>0</v>
      </c>
      <c r="I91" s="20"/>
      <c r="J91" s="3">
        <f t="shared" si="6"/>
        <v>0</v>
      </c>
    </row>
    <row r="92" spans="1:11" x14ac:dyDescent="0.25">
      <c r="D92" s="6"/>
      <c r="F92" s="12">
        <f>SUM(F71:F91)</f>
        <v>39228</v>
      </c>
      <c r="H92" s="3"/>
      <c r="I92" s="3"/>
      <c r="J92" s="8">
        <f>SUM(J71:J91)</f>
        <v>0</v>
      </c>
    </row>
    <row r="93" spans="1:11" x14ac:dyDescent="0.25">
      <c r="B93" s="7"/>
      <c r="C93" s="7"/>
      <c r="H93" s="3"/>
      <c r="I93" s="3"/>
      <c r="J93" s="3"/>
    </row>
    <row r="94" spans="1:11" ht="15.75" thickBot="1" x14ac:dyDescent="0.3">
      <c r="E94" s="23" t="s">
        <v>213</v>
      </c>
      <c r="F94" s="13">
        <f>SUM(F17:F93)/2</f>
        <v>141942</v>
      </c>
      <c r="H94" s="9"/>
      <c r="I94" s="24" t="s">
        <v>214</v>
      </c>
      <c r="J94" s="25">
        <f>SUM(J17:J93)/2</f>
        <v>0</v>
      </c>
    </row>
    <row r="95" spans="1:11" ht="15.75" thickTop="1" x14ac:dyDescent="0.25">
      <c r="F95" s="10">
        <f>F92+F70+F37-F94</f>
        <v>0</v>
      </c>
      <c r="H95" s="3"/>
      <c r="I95" s="3"/>
      <c r="K95" s="10"/>
    </row>
    <row r="96" spans="1:11" x14ac:dyDescent="0.25">
      <c r="F96" s="38" t="s">
        <v>215</v>
      </c>
      <c r="G96" s="38"/>
      <c r="H96" s="38"/>
      <c r="I96" s="38"/>
      <c r="J96" s="30" t="s">
        <v>216</v>
      </c>
      <c r="K96" s="10"/>
    </row>
    <row r="97" spans="1:10" x14ac:dyDescent="0.25">
      <c r="A97" s="31" t="s">
        <v>217</v>
      </c>
      <c r="B97" s="17"/>
      <c r="C97" s="17"/>
      <c r="D97" s="17"/>
      <c r="E97" s="17"/>
      <c r="F97" s="40"/>
      <c r="G97" s="40"/>
      <c r="H97" s="40"/>
      <c r="I97" s="40"/>
      <c r="J97" s="26"/>
    </row>
    <row r="98" spans="1:10" x14ac:dyDescent="0.25">
      <c r="F98" s="40"/>
      <c r="G98" s="40"/>
      <c r="H98" s="40"/>
      <c r="I98" s="40"/>
      <c r="J98" s="26"/>
    </row>
    <row r="99" spans="1:10" x14ac:dyDescent="0.25">
      <c r="F99" s="40"/>
      <c r="G99" s="40"/>
      <c r="H99" s="40"/>
      <c r="I99" s="40"/>
      <c r="J99" s="26"/>
    </row>
    <row r="100" spans="1:10" x14ac:dyDescent="0.25">
      <c r="F100" s="40"/>
      <c r="G100" s="40"/>
      <c r="H100" s="40"/>
      <c r="I100" s="40"/>
      <c r="J100" s="26"/>
    </row>
    <row r="101" spans="1:10" x14ac:dyDescent="0.25">
      <c r="F101" s="40"/>
      <c r="G101" s="40"/>
      <c r="H101" s="40"/>
      <c r="I101" s="40"/>
      <c r="J101" s="26"/>
    </row>
    <row r="102" spans="1:10" x14ac:dyDescent="0.25">
      <c r="F102" s="27" t="s">
        <v>218</v>
      </c>
      <c r="J102" s="25">
        <f>SUM(J97:J101)</f>
        <v>0</v>
      </c>
    </row>
    <row r="103" spans="1:10" ht="15.75" thickBot="1" x14ac:dyDescent="0.3"/>
    <row r="104" spans="1:10" ht="21.75" thickBot="1" x14ac:dyDescent="0.4">
      <c r="F104" s="28" t="s">
        <v>219</v>
      </c>
      <c r="G104" s="14"/>
      <c r="H104" s="14"/>
      <c r="I104" s="14"/>
      <c r="J104" s="29">
        <f>J102+J94</f>
        <v>0</v>
      </c>
    </row>
    <row r="107" spans="1:10" ht="21" x14ac:dyDescent="0.35">
      <c r="A107" s="1" t="s">
        <v>220</v>
      </c>
    </row>
    <row r="108" spans="1:10" x14ac:dyDescent="0.25">
      <c r="A108" t="s">
        <v>221</v>
      </c>
    </row>
    <row r="109" spans="1:10" x14ac:dyDescent="0.25">
      <c r="A109" t="s">
        <v>222</v>
      </c>
    </row>
    <row r="110" spans="1:10" x14ac:dyDescent="0.25">
      <c r="A110" s="4"/>
      <c r="J110" s="37" t="s">
        <v>223</v>
      </c>
    </row>
    <row r="111" spans="1:10" x14ac:dyDescent="0.25">
      <c r="D111" t="s">
        <v>224</v>
      </c>
      <c r="J111" s="26"/>
    </row>
    <row r="112" spans="1:10" x14ac:dyDescent="0.25">
      <c r="D112" t="s">
        <v>225</v>
      </c>
      <c r="J112" s="26"/>
    </row>
    <row r="113" spans="1:10" x14ac:dyDescent="0.25">
      <c r="D113" t="s">
        <v>226</v>
      </c>
      <c r="J113" s="26"/>
    </row>
    <row r="114" spans="1:10" x14ac:dyDescent="0.25">
      <c r="D114" t="s">
        <v>227</v>
      </c>
      <c r="J114" s="26"/>
    </row>
    <row r="116" spans="1:10" x14ac:dyDescent="0.25">
      <c r="A116" s="36" t="s">
        <v>228</v>
      </c>
      <c r="D116" s="39"/>
      <c r="E116" s="39"/>
      <c r="F116" s="39"/>
    </row>
    <row r="117" spans="1:10" x14ac:dyDescent="0.25">
      <c r="A117" s="36"/>
    </row>
    <row r="118" spans="1:10" x14ac:dyDescent="0.25">
      <c r="A118" s="36" t="s">
        <v>229</v>
      </c>
      <c r="D118" s="39"/>
      <c r="E118" s="39"/>
      <c r="F118" s="39"/>
    </row>
    <row r="119" spans="1:10" x14ac:dyDescent="0.25">
      <c r="A119" s="36"/>
    </row>
    <row r="120" spans="1:10" x14ac:dyDescent="0.25">
      <c r="A120" s="36" t="s">
        <v>230</v>
      </c>
      <c r="D120" s="26"/>
    </row>
  </sheetData>
  <mergeCells count="8">
    <mergeCell ref="F96:I96"/>
    <mergeCell ref="D116:F116"/>
    <mergeCell ref="D118:F118"/>
    <mergeCell ref="F97:I97"/>
    <mergeCell ref="F98:I98"/>
    <mergeCell ref="F99:I99"/>
    <mergeCell ref="F100:I100"/>
    <mergeCell ref="F101:I10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0" fitToHeight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53917d-71f5-46e8-a14a-d7bdb4a53c81">
      <Terms xmlns="http://schemas.microsoft.com/office/infopath/2007/PartnerControls"/>
    </lcf76f155ced4ddcb4097134ff3c332f>
    <TaxCatchAll xmlns="02d4eb7a-41f4-436d-ba39-d5c82e5724f6" xsi:nil="true"/>
    <_dlc_DocId xmlns="02d4eb7a-41f4-436d-ba39-d5c82e5724f6">6V46HP6PJKUX-795744807-530832</_dlc_DocId>
    <_dlc_DocIdUrl xmlns="02d4eb7a-41f4-436d-ba39-d5c82e5724f6">
      <Url>https://withamdrainageboard.sharepoint.com/sites/SharePoint/_layouts/15/DocIdRedir.aspx?ID=6V46HP6PJKUX-795744807-530832</Url>
      <Description>6V46HP6PJKUX-795744807-530832</Description>
    </_dlc_DocIdUrl>
    <Date xmlns="1053917d-71f5-46e8-a14a-d7bdb4a53c8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FB5AEC522BAF47B41EEE329134BF81" ma:contentTypeVersion="16" ma:contentTypeDescription="Create a new document." ma:contentTypeScope="" ma:versionID="29197b5194975296e6c755ffd8aa6a00">
  <xsd:schema xmlns:xsd="http://www.w3.org/2001/XMLSchema" xmlns:xs="http://www.w3.org/2001/XMLSchema" xmlns:p="http://schemas.microsoft.com/office/2006/metadata/properties" xmlns:ns2="02d4eb7a-41f4-436d-ba39-d5c82e5724f6" xmlns:ns3="1053917d-71f5-46e8-a14a-d7bdb4a53c81" targetNamespace="http://schemas.microsoft.com/office/2006/metadata/properties" ma:root="true" ma:fieldsID="c71c5ff689024eb2a93a6438c2b5efe9" ns2:_="" ns3:_="">
    <xsd:import namespace="02d4eb7a-41f4-436d-ba39-d5c82e5724f6"/>
    <xsd:import namespace="1053917d-71f5-46e8-a14a-d7bdb4a53c81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4eb7a-41f4-436d-ba39-d5c82e5724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b63f5f1-e7bf-4c7b-9584-3dba2c4f3aad}" ma:internalName="TaxCatchAll" ma:showField="CatchAllData" ma:web="02d4eb7a-41f4-436d-ba39-d5c82e5724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53917d-71f5-46e8-a14a-d7bdb4a53c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7dd07b7-f151-4a27-bbec-d609830cde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e" ma:index="26" nillable="true" ma:displayName="Date" ma:format="DateTime" ma:internalName="Dat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40441CB-D9BD-417E-9CB3-52F1446640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1EABF5-7A64-4A9E-B613-F3C37520E064}">
  <ds:schemaRefs>
    <ds:schemaRef ds:uri="http://schemas.microsoft.com/office/2006/metadata/properties"/>
    <ds:schemaRef ds:uri="http://schemas.microsoft.com/office/infopath/2007/PartnerControls"/>
    <ds:schemaRef ds:uri="1053917d-71f5-46e8-a14a-d7bdb4a53c81"/>
    <ds:schemaRef ds:uri="02d4eb7a-41f4-436d-ba39-d5c82e5724f6"/>
  </ds:schemaRefs>
</ds:datastoreItem>
</file>

<file path=customXml/itemProps3.xml><?xml version="1.0" encoding="utf-8"?>
<ds:datastoreItem xmlns:ds="http://schemas.openxmlformats.org/officeDocument/2006/customXml" ds:itemID="{C63E0437-9D4E-40AD-8EFC-D73F8EBBE0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4eb7a-41f4-436d-ba39-d5c82e5724f6"/>
    <ds:schemaRef ds:uri="1053917d-71f5-46e8-a14a-d7bdb4a53c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24CBA48-B1FB-4F19-9259-82AA97D306F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Larter</dc:creator>
  <cp:keywords/>
  <dc:description/>
  <cp:lastModifiedBy>Steve Larter</cp:lastModifiedBy>
  <cp:revision/>
  <dcterms:created xsi:type="dcterms:W3CDTF">2021-11-12T11:11:32Z</dcterms:created>
  <dcterms:modified xsi:type="dcterms:W3CDTF">2026-09-07T10:47:29Z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0x010100E4FB5AEC522BAF47B41EEE329134BF81</vt:lpwstr>
  </property>
  <property fmtid="{D5CDD505-2E9C-101B-9397-08002B2CF9AE}" pid="3" name="_dlc_DocIdItemGuid">
    <vt:lpwstr>3fedad26-3daa-4fc7-b2ba-c2d24417d37f</vt:lpwstr>
  </property>
  <property fmtid="{D5CDD505-2E9C-101B-9397-08002B2CF9AE}" pid="4" name="MediaServiceImageTags">
    <vt:lpwstr/>
  </property>
</Properties>
</file>